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hashank\FY 2025-26\169th\Website\"/>
    </mc:Choice>
  </mc:AlternateContent>
  <xr:revisionPtr revIDLastSave="0" documentId="13_ncr:1_{C781609F-BBF0-4512-9DF9-D53E861FFD7B}" xr6:coauthVersionLast="47" xr6:coauthVersionMax="47" xr10:uidLastSave="{00000000-0000-0000-0000-000000000000}"/>
  <bookViews>
    <workbookView xWindow="-120" yWindow="-120" windowWidth="29040" windowHeight="15720" xr2:uid="{FF0478A8-8CC0-4DA4-8AAC-A63C0920968D}"/>
  </bookViews>
  <sheets>
    <sheet name="OS AGRI" sheetId="1" r:id="rId1"/>
  </sheets>
  <definedNames>
    <definedName name="_xlnm.Print_Area" localSheetId="0">'OS AGRI'!$A$1:$L$67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67" i="1" l="1"/>
  <c r="L67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4" i="1"/>
  <c r="K54" i="1"/>
  <c r="L53" i="1"/>
  <c r="K53" i="1"/>
  <c r="L52" i="1"/>
  <c r="K52" i="1"/>
  <c r="L49" i="1"/>
  <c r="K49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E22" i="1"/>
  <c r="F22" i="1"/>
  <c r="K22" i="1" s="1"/>
  <c r="E46" i="1"/>
  <c r="F46" i="1"/>
  <c r="E47" i="1"/>
  <c r="E50" i="1"/>
  <c r="F50" i="1"/>
  <c r="K50" i="1" s="1"/>
  <c r="E55" i="1"/>
  <c r="F55" i="1"/>
  <c r="E66" i="1"/>
  <c r="F66" i="1"/>
  <c r="K66" i="1" s="1"/>
  <c r="E67" i="1"/>
  <c r="H66" i="1"/>
  <c r="L66" i="1" s="1"/>
  <c r="G66" i="1"/>
  <c r="D66" i="1"/>
  <c r="C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H55" i="1"/>
  <c r="G55" i="1"/>
  <c r="D55" i="1"/>
  <c r="C55" i="1"/>
  <c r="J54" i="1"/>
  <c r="I54" i="1"/>
  <c r="J53" i="1"/>
  <c r="I53" i="1"/>
  <c r="J52" i="1"/>
  <c r="I52" i="1"/>
  <c r="H50" i="1"/>
  <c r="L50" i="1" s="1"/>
  <c r="G50" i="1"/>
  <c r="D50" i="1"/>
  <c r="C50" i="1"/>
  <c r="J49" i="1"/>
  <c r="I49" i="1"/>
  <c r="H46" i="1"/>
  <c r="G46" i="1"/>
  <c r="D46" i="1"/>
  <c r="C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H22" i="1"/>
  <c r="G22" i="1"/>
  <c r="D22" i="1"/>
  <c r="C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L46" i="1" l="1"/>
  <c r="C47" i="1"/>
  <c r="G47" i="1"/>
  <c r="D47" i="1"/>
  <c r="L22" i="1"/>
  <c r="K46" i="1"/>
  <c r="F47" i="1"/>
  <c r="J22" i="1"/>
  <c r="I22" i="1"/>
  <c r="H47" i="1"/>
  <c r="L47" i="1" s="1"/>
  <c r="J55" i="1"/>
  <c r="I55" i="1"/>
  <c r="J66" i="1"/>
  <c r="I66" i="1"/>
  <c r="J50" i="1"/>
  <c r="I50" i="1"/>
  <c r="J46" i="1"/>
  <c r="J47" i="1" s="1"/>
  <c r="I46" i="1"/>
  <c r="I47" i="1" s="1"/>
  <c r="H67" i="1"/>
  <c r="G67" i="1"/>
  <c r="D67" i="1"/>
  <c r="C67" i="1"/>
  <c r="F67" i="1" l="1"/>
  <c r="K47" i="1"/>
  <c r="I67" i="1"/>
  <c r="J67" i="1"/>
</calcChain>
</file>

<file path=xl/sharedStrings.xml><?xml version="1.0" encoding="utf-8"?>
<sst xmlns="http://schemas.openxmlformats.org/spreadsheetml/2006/main" count="89" uniqueCount="77">
  <si>
    <t>RAJASTHAN STATE LEVEL BANKERS' COMMITTEE</t>
  </si>
  <si>
    <t>CONVENOR : BANK OF BARODA</t>
  </si>
  <si>
    <t>BANKWISE OUTSTANDING UNDER AGRICULTURE</t>
  </si>
  <si>
    <t>As On 31st March 2026</t>
  </si>
  <si>
    <t>Amt in Rs. Lacs</t>
  </si>
  <si>
    <t>Sr. No.</t>
  </si>
  <si>
    <t>Banks</t>
  </si>
  <si>
    <t>Farm Credit</t>
  </si>
  <si>
    <t>Total for Farm Credit</t>
  </si>
  <si>
    <t>Short Term/ Crop Production (KCC)</t>
  </si>
  <si>
    <t>Term Loan</t>
  </si>
  <si>
    <t>KCC - WC for AH and Fisheries</t>
  </si>
  <si>
    <t>A/C</t>
  </si>
  <si>
    <t>AMT</t>
  </si>
  <si>
    <t>NATIONALIZED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</si>
  <si>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</si>
  <si>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</si>
  <si>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</si>
  <si>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</si>
  <si>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</si>
  <si>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</si>
  <si>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</si>
  <si>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</si>
  <si>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</si>
  <si>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</si>
  <si>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</si>
  <si>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</si>
  <si>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A</t>
  </si>
  <si>
    <t>Sub Total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</si>
  <si>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</si>
  <si>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</si>
  <si>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</si>
  <si>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</si>
  <si>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</si>
  <si>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</si>
  <si>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</si>
  <si>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</si>
  <si>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</si>
  <si>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</si>
  <si>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</si>
  <si>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</si>
  <si>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</si>
  <si>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</si>
  <si>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</si>
  <si>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</si>
  <si>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</si>
  <si>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</si>
  <si>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</si>
  <si>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</si>
  <si>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</si>
  <si>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</si>
  <si>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</si>
  <si>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C</t>
  </si>
  <si>
    <t>D</t>
  </si>
  <si>
    <t>TOTAL COM. BANK</t>
  </si>
  <si>
    <t>REGIONAL RURAL BANKS</t>
  </si>
  <si>
    <t>RAJASTHAN GRAMIN BANK</t>
  </si>
  <si>
    <t>E</t>
  </si>
  <si>
    <t>COOPERATIVE SECTOR BANKS</t>
  </si>
  <si>
    <t>Rajasthan State Cooperative Bank</t>
  </si>
  <si>
    <t>Rajasthan State Land Development Bank</t>
  </si>
  <si>
    <t>Fingrowth Co-operative Bank Ltd</t>
  </si>
  <si>
    <t>F</t>
  </si>
  <si>
    <t>SMALL FINANCE BANK</t>
  </si>
  <si>
    <t>AU SMALL FIN.BANK</t>
  </si>
  <si>
    <t>EQUITAS SMALL FIN. BANK</t>
  </si>
  <si>
    <t>JANA SMALL FIN. BANK</t>
  </si>
  <si>
    <t>UJJIVAN SMALL FIN. BANK</t>
  </si>
  <si>
    <t>UTKARSH SMALL FIN. BANK</t>
  </si>
  <si>
    <t>CAPITAL SMALL FIN. BANK</t>
  </si>
  <si>
    <t>UNITY SMALL FINANCE BANK</t>
  </si>
  <si>
    <t>ESAF SMALL FIN. BANK</t>
  </si>
  <si>
    <t>SURYODAY SMALL FIN. BANK</t>
  </si>
  <si>
    <t>G</t>
  </si>
  <si>
    <t>Grand Total</t>
  </si>
  <si>
    <t>Avg. KCC (Crop)</t>
  </si>
  <si>
    <t>Avg. KCC (AHD)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</si>
</sst>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232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23232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8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2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1" fontId="0" fillId="0" borderId="1" xfId="0" applyNumberFormat="1" applyBorder="1"/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2" fontId="0" fillId="0" borderId="1" xfId="0" applyNumberFormat="1" applyBorder="1"/>
    <xf numFmtId="0" fontId="2" fillId="0" borderId="1" xfId="0" applyFont="1" applyBorder="1" applyAlignment="1">
      <alignment horizontal="right" vertical="center"/>
    </xf>
    <xf numFmtId="0" fontId="3" fillId="0" borderId="1" xfId="0" applyFont="1" applyBorder="1"/>
    <xf numFmtId="0" fontId="5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" fontId="3" fillId="0" borderId="0" xfId="0" applyNumberFormat="1" applyFont="1"/>
    <xf numFmtId="1" fontId="0" fillId="0" borderId="0" xfId="0" applyNumberFormat="1"/>
    <xf numFmtId="1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3E85064D-9027-4449-81DB-4482868DB7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014B-3003-4228-B4A1-78D35E1B6358}">
  <sheetPr>
    <pageSetUpPr fitToPage="1"/>
  </sheetPr>
  <dimension ref="A1:N79"/>
  <sheetViews>
    <sheetView tabSelected="1" zoomScaleNormal="100" workbookViewId="0">
      <pane ySplit="8" topLeftCell="A53" activePane="bottomLeft" state="frozen"/>
      <selection pane="bottomLeft" activeCell="P67" sqref="P67"/>
    </sheetView>
  </sheetViews>
  <sheetFormatPr defaultRowHeight="15.75" x14ac:dyDescent="0.25"/>
  <cols>
    <col min="1" max="1" width="4.28515625" style="3" customWidth="1"/>
    <col min="2" max="2" width="32.42578125" style="41" customWidth="1"/>
    <col min="3" max="3" width="8" style="3" customWidth="1"/>
    <col min="4" max="4" width="10.140625" style="42" customWidth="1"/>
    <col min="5" max="5" width="8" style="3" customWidth="1"/>
    <col min="6" max="6" width="8" style="42" customWidth="1"/>
    <col min="7" max="7" width="7.7109375" style="42" customWidth="1"/>
    <col min="8" max="8" width="8.7109375" style="42" customWidth="1"/>
    <col min="9" max="9" width="10.140625" style="3" bestFit="1" customWidth="1"/>
    <col min="10" max="10" width="10.140625" style="42" bestFit="1" customWidth="1"/>
    <col min="11" max="12" width="9.140625" style="3"/>
    <col min="13" max="14" width="8.85546875" style="42" customWidth="1"/>
    <col min="15" max="15" width="9.140625" style="3" customWidth="1"/>
    <col min="16" max="16384" width="9.140625" style="3"/>
  </cols>
  <sheetData>
    <row r="1" spans="1:14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1:14" ht="1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</row>
    <row r="3" spans="1:14" ht="15" customHeight="1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</row>
    <row r="4" spans="1:14" ht="15" customHeight="1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</row>
    <row r="5" spans="1:14" ht="15" customHeight="1" x14ac:dyDescent="0.25">
      <c r="A5" s="2"/>
      <c r="B5" s="7"/>
      <c r="C5" s="2"/>
      <c r="D5" s="8"/>
      <c r="E5" s="2"/>
      <c r="F5" s="8"/>
      <c r="G5" s="9"/>
      <c r="H5" s="9"/>
      <c r="I5" s="2"/>
      <c r="J5" s="8"/>
      <c r="K5" s="9" t="s">
        <v>4</v>
      </c>
      <c r="L5" s="9"/>
      <c r="M5" s="8"/>
      <c r="N5" s="8"/>
    </row>
    <row r="6" spans="1:14" s="16" customFormat="1" ht="15" customHeight="1" x14ac:dyDescent="0.25">
      <c r="A6" s="10" t="s">
        <v>5</v>
      </c>
      <c r="B6" s="11" t="s">
        <v>6</v>
      </c>
      <c r="C6" s="12" t="s">
        <v>7</v>
      </c>
      <c r="D6" s="13"/>
      <c r="E6" s="13"/>
      <c r="F6" s="13"/>
      <c r="G6" s="13"/>
      <c r="H6" s="14"/>
      <c r="I6" s="10" t="s">
        <v>8</v>
      </c>
      <c r="J6" s="10"/>
      <c r="K6" s="45" t="s">
        <v>75</v>
      </c>
      <c r="L6" s="45" t="s">
        <v>76</v>
      </c>
      <c r="M6" s="15"/>
      <c r="N6" s="15"/>
    </row>
    <row r="7" spans="1:14" s="16" customFormat="1" ht="39" customHeight="1" x14ac:dyDescent="0.25">
      <c r="A7" s="10"/>
      <c r="B7" s="11"/>
      <c r="C7" s="10" t="s">
        <v>9</v>
      </c>
      <c r="D7" s="10"/>
      <c r="E7" s="12" t="s">
        <v>10</v>
      </c>
      <c r="F7" s="14"/>
      <c r="G7" s="17" t="s">
        <v>11</v>
      </c>
      <c r="H7" s="17"/>
      <c r="I7" s="10"/>
      <c r="J7" s="10"/>
      <c r="K7" s="45"/>
      <c r="L7" s="45"/>
      <c r="M7" s="15"/>
      <c r="N7" s="15"/>
    </row>
    <row r="8" spans="1:14" s="16" customFormat="1" ht="15" customHeight="1" x14ac:dyDescent="0.25">
      <c r="A8" s="10"/>
      <c r="B8" s="11"/>
      <c r="C8" s="18" t="s">
        <v>12</v>
      </c>
      <c r="D8" s="19" t="s">
        <v>13</v>
      </c>
      <c r="E8" s="18" t="s">
        <v>12</v>
      </c>
      <c r="F8" s="19" t="s">
        <v>13</v>
      </c>
      <c r="G8" s="18" t="s">
        <v>12</v>
      </c>
      <c r="H8" s="19" t="s">
        <v>13</v>
      </c>
      <c r="I8" s="18" t="s">
        <v>12</v>
      </c>
      <c r="J8" s="19" t="s">
        <v>13</v>
      </c>
      <c r="K8" s="46" t="s">
        <v>13</v>
      </c>
      <c r="L8" s="46" t="s">
        <v>13</v>
      </c>
      <c r="M8" s="20"/>
      <c r="N8" s="20"/>
    </row>
    <row r="9" spans="1:14" s="22" customFormat="1" ht="15" customHeight="1" x14ac:dyDescent="0.25">
      <c r="A9" s="21" t="s">
        <v>14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6"/>
      <c r="N9" s="6"/>
    </row>
    <row r="10" spans="1:14" ht="15" customHeight="1" x14ac:dyDescent="0.25">
      <c r="A10" s="24">
        <v>1</v>
      </c>
      <c r="B10" s="25" t="s">
        <v>15</v>
      </c>
      <c r="C10" s="26">
        <v>425487</v>
      </c>
      <c r="D10" s="26">
        <v>1411533</v>
      </c>
      <c r="E10" s="26">
        <v>242039</v>
      </c>
      <c r="F10" s="26">
        <v>465670</v>
      </c>
      <c r="G10" s="26">
        <v>171142</v>
      </c>
      <c r="H10" s="26">
        <v>243831</v>
      </c>
      <c r="I10" s="26">
        <f>C10+E10+G10</f>
        <v>838668</v>
      </c>
      <c r="J10" s="26">
        <f>D10+F10+H10</f>
        <v>2121034</v>
      </c>
      <c r="K10" s="37">
        <f t="shared" ref="K10:K22" si="0">F10/E10</f>
        <v>1.9239461409111756</v>
      </c>
      <c r="L10" s="37">
        <f t="shared" ref="L10:L22" si="1">H10/G10</f>
        <v>1.4247291722663051</v>
      </c>
      <c r="M10" s="27"/>
      <c r="N10" s="27"/>
    </row>
    <row r="11" spans="1:14" ht="15" customHeight="1" x14ac:dyDescent="0.25">
      <c r="A11" s="24">
        <v>2</v>
      </c>
      <c r="B11" s="25" t="s">
        <v>16</v>
      </c>
      <c r="C11" s="26">
        <v>9371</v>
      </c>
      <c r="D11" s="26">
        <v>88396</v>
      </c>
      <c r="E11" s="26">
        <v>70769</v>
      </c>
      <c r="F11" s="26">
        <v>188686</v>
      </c>
      <c r="G11" s="26">
        <v>35043</v>
      </c>
      <c r="H11" s="26">
        <v>42564</v>
      </c>
      <c r="I11" s="26">
        <f>C11+E11+G11</f>
        <v>115183</v>
      </c>
      <c r="J11" s="26">
        <f>D11+F11+H11</f>
        <v>319646</v>
      </c>
      <c r="K11" s="37">
        <f t="shared" si="0"/>
        <v>2.6662239115997117</v>
      </c>
      <c r="L11" s="37">
        <f t="shared" si="1"/>
        <v>1.2146220357846076</v>
      </c>
      <c r="M11" s="27"/>
      <c r="N11" s="27"/>
    </row>
    <row r="12" spans="1:14" ht="15" customHeight="1" x14ac:dyDescent="0.25">
      <c r="A12" s="24">
        <v>3</v>
      </c>
      <c r="B12" s="25" t="s">
        <v>17</v>
      </c>
      <c r="C12" s="26">
        <v>2580</v>
      </c>
      <c r="D12" s="26">
        <v>7655</v>
      </c>
      <c r="E12" s="26">
        <v>1648</v>
      </c>
      <c r="F12" s="26">
        <v>7737</v>
      </c>
      <c r="G12" s="26">
        <v>37</v>
      </c>
      <c r="H12" s="26">
        <v>67</v>
      </c>
      <c r="I12" s="26">
        <f>C12+E12+G12</f>
        <v>4265</v>
      </c>
      <c r="J12" s="26">
        <f>D12+F12+H12</f>
        <v>15459</v>
      </c>
      <c r="K12" s="37">
        <f t="shared" si="0"/>
        <v>4.6947815533980579</v>
      </c>
      <c r="L12" s="37">
        <f t="shared" si="1"/>
        <v>1.8108108108108107</v>
      </c>
      <c r="M12" s="27"/>
      <c r="N12" s="27"/>
    </row>
    <row r="13" spans="1:14" ht="15" customHeight="1" x14ac:dyDescent="0.25">
      <c r="A13" s="24">
        <v>4</v>
      </c>
      <c r="B13" s="25" t="s">
        <v>18</v>
      </c>
      <c r="C13" s="26">
        <v>81488</v>
      </c>
      <c r="D13" s="26">
        <v>279001</v>
      </c>
      <c r="E13" s="26">
        <v>6409</v>
      </c>
      <c r="F13" s="26">
        <v>26038</v>
      </c>
      <c r="G13" s="26">
        <v>8266</v>
      </c>
      <c r="H13" s="26">
        <v>12840</v>
      </c>
      <c r="I13" s="26">
        <f>C13+E13+G13</f>
        <v>96163</v>
      </c>
      <c r="J13" s="26">
        <f>D13+F13+H13</f>
        <v>317879</v>
      </c>
      <c r="K13" s="37">
        <f t="shared" si="0"/>
        <v>4.0627242939616162</v>
      </c>
      <c r="L13" s="37">
        <f t="shared" si="1"/>
        <v>1.5533510766997338</v>
      </c>
      <c r="M13" s="27"/>
      <c r="N13" s="27"/>
    </row>
    <row r="14" spans="1:14" ht="15" customHeight="1" x14ac:dyDescent="0.25">
      <c r="A14" s="24">
        <v>5</v>
      </c>
      <c r="B14" s="25" t="s">
        <v>19</v>
      </c>
      <c r="C14" s="26">
        <v>83982</v>
      </c>
      <c r="D14" s="26">
        <v>224964</v>
      </c>
      <c r="E14" s="26">
        <v>6356</v>
      </c>
      <c r="F14" s="26">
        <v>15762</v>
      </c>
      <c r="G14" s="26">
        <v>2213</v>
      </c>
      <c r="H14" s="26">
        <v>5505</v>
      </c>
      <c r="I14" s="26">
        <f>C14+E14+G14</f>
        <v>92551</v>
      </c>
      <c r="J14" s="26">
        <f>D14+F14+H14</f>
        <v>246231</v>
      </c>
      <c r="K14" s="37">
        <f t="shared" si="0"/>
        <v>2.4798615481434862</v>
      </c>
      <c r="L14" s="37">
        <f t="shared" si="1"/>
        <v>2.4875734297333936</v>
      </c>
      <c r="M14" s="27"/>
      <c r="N14" s="27"/>
    </row>
    <row r="15" spans="1:14" ht="15" customHeight="1" x14ac:dyDescent="0.25">
      <c r="A15" s="24">
        <v>6</v>
      </c>
      <c r="B15" s="25" t="s">
        <v>20</v>
      </c>
      <c r="C15" s="26">
        <v>26971</v>
      </c>
      <c r="D15" s="26">
        <v>74316</v>
      </c>
      <c r="E15" s="26">
        <v>1142</v>
      </c>
      <c r="F15" s="26">
        <v>4004</v>
      </c>
      <c r="G15" s="26">
        <v>635</v>
      </c>
      <c r="H15" s="26">
        <v>780</v>
      </c>
      <c r="I15" s="26">
        <f>C15+E15+G15</f>
        <v>28748</v>
      </c>
      <c r="J15" s="26">
        <f>D15+F15+H15</f>
        <v>79100</v>
      </c>
      <c r="K15" s="37">
        <f t="shared" si="0"/>
        <v>3.5061295971978983</v>
      </c>
      <c r="L15" s="37">
        <f t="shared" si="1"/>
        <v>1.2283464566929134</v>
      </c>
      <c r="M15" s="27"/>
      <c r="N15" s="27"/>
    </row>
    <row r="16" spans="1:14" ht="15" customHeight="1" x14ac:dyDescent="0.25">
      <c r="A16" s="24">
        <v>7</v>
      </c>
      <c r="B16" s="25" t="s">
        <v>21</v>
      </c>
      <c r="C16" s="26">
        <v>6965</v>
      </c>
      <c r="D16" s="26">
        <v>18630</v>
      </c>
      <c r="E16" s="26">
        <v>3854</v>
      </c>
      <c r="F16" s="26">
        <v>20156</v>
      </c>
      <c r="G16" s="26">
        <v>729</v>
      </c>
      <c r="H16" s="26">
        <v>1181</v>
      </c>
      <c r="I16" s="26">
        <f>C16+E16+G16</f>
        <v>11548</v>
      </c>
      <c r="J16" s="26">
        <f>D16+F16+H16</f>
        <v>39967</v>
      </c>
      <c r="K16" s="37">
        <f t="shared" si="0"/>
        <v>5.2298910223144786</v>
      </c>
      <c r="L16" s="37">
        <f t="shared" si="1"/>
        <v>1.6200274348422496</v>
      </c>
      <c r="M16" s="27"/>
      <c r="N16" s="27"/>
    </row>
    <row r="17" spans="1:14" ht="15" customHeight="1" x14ac:dyDescent="0.25">
      <c r="A17" s="24">
        <v>8</v>
      </c>
      <c r="B17" s="25" t="s">
        <v>22</v>
      </c>
      <c r="C17" s="26">
        <v>558708</v>
      </c>
      <c r="D17" s="26">
        <v>1607052</v>
      </c>
      <c r="E17" s="26">
        <v>78334</v>
      </c>
      <c r="F17" s="26">
        <v>157984</v>
      </c>
      <c r="G17" s="26">
        <v>3995</v>
      </c>
      <c r="H17" s="26">
        <v>5101</v>
      </c>
      <c r="I17" s="26">
        <f>C17+E17+G17</f>
        <v>641037</v>
      </c>
      <c r="J17" s="26">
        <f>D17+F17+H17</f>
        <v>1770137</v>
      </c>
      <c r="K17" s="37">
        <f t="shared" si="0"/>
        <v>2.0167998570224936</v>
      </c>
      <c r="L17" s="37">
        <f t="shared" si="1"/>
        <v>1.2768460575719649</v>
      </c>
      <c r="M17" s="27"/>
      <c r="N17" s="27"/>
    </row>
    <row r="18" spans="1:14" ht="15" customHeight="1" x14ac:dyDescent="0.25">
      <c r="A18" s="24">
        <v>9</v>
      </c>
      <c r="B18" s="25" t="s">
        <v>23</v>
      </c>
      <c r="C18" s="26">
        <v>16313</v>
      </c>
      <c r="D18" s="26">
        <v>60185</v>
      </c>
      <c r="E18" s="26">
        <v>1878</v>
      </c>
      <c r="F18" s="26">
        <v>10030</v>
      </c>
      <c r="G18" s="26">
        <v>1489</v>
      </c>
      <c r="H18" s="26">
        <v>4144</v>
      </c>
      <c r="I18" s="26">
        <f>C18+E18+G18</f>
        <v>19680</v>
      </c>
      <c r="J18" s="26">
        <f>D18+F18+H18</f>
        <v>74359</v>
      </c>
      <c r="K18" s="37">
        <f t="shared" si="0"/>
        <v>5.3407880724174657</v>
      </c>
      <c r="L18" s="37">
        <f t="shared" si="1"/>
        <v>2.7830758898589658</v>
      </c>
      <c r="M18" s="27"/>
      <c r="N18" s="27"/>
    </row>
    <row r="19" spans="1:14" ht="15" customHeight="1" x14ac:dyDescent="0.25">
      <c r="A19" s="24">
        <v>10</v>
      </c>
      <c r="B19" s="25" t="s">
        <v>24</v>
      </c>
      <c r="C19" s="26">
        <v>89205</v>
      </c>
      <c r="D19" s="26">
        <v>279830</v>
      </c>
      <c r="E19" s="26">
        <v>20369</v>
      </c>
      <c r="F19" s="26">
        <v>52007</v>
      </c>
      <c r="G19" s="26">
        <v>11479</v>
      </c>
      <c r="H19" s="26">
        <v>20627</v>
      </c>
      <c r="I19" s="26">
        <f>C19+E19+G19</f>
        <v>121053</v>
      </c>
      <c r="J19" s="26">
        <f>D19+F19+H19</f>
        <v>352464</v>
      </c>
      <c r="K19" s="37">
        <f t="shared" si="0"/>
        <v>2.5532426726888899</v>
      </c>
      <c r="L19" s="37">
        <f t="shared" si="1"/>
        <v>1.7969335307953656</v>
      </c>
      <c r="M19" s="27"/>
      <c r="N19" s="27"/>
    </row>
    <row r="20" spans="1:14" ht="15" customHeight="1" x14ac:dyDescent="0.25">
      <c r="A20" s="24">
        <v>11</v>
      </c>
      <c r="B20" s="25" t="s">
        <v>25</v>
      </c>
      <c r="C20" s="26">
        <v>99632</v>
      </c>
      <c r="D20" s="26">
        <v>231259</v>
      </c>
      <c r="E20" s="26">
        <v>8954</v>
      </c>
      <c r="F20" s="26">
        <v>24588</v>
      </c>
      <c r="G20" s="26">
        <v>7484</v>
      </c>
      <c r="H20" s="26">
        <v>12281</v>
      </c>
      <c r="I20" s="26">
        <f>C20+E20+G20</f>
        <v>116070</v>
      </c>
      <c r="J20" s="26">
        <f>D20+F20+H20</f>
        <v>268128</v>
      </c>
      <c r="K20" s="37">
        <f t="shared" si="0"/>
        <v>2.7460352914898372</v>
      </c>
      <c r="L20" s="37">
        <f t="shared" si="1"/>
        <v>1.6409673971138428</v>
      </c>
      <c r="M20" s="27"/>
      <c r="N20" s="27"/>
    </row>
    <row r="21" spans="1:14" ht="15" customHeight="1" x14ac:dyDescent="0.25">
      <c r="A21" s="24">
        <v>12</v>
      </c>
      <c r="B21" s="25" t="s">
        <v>26</v>
      </c>
      <c r="C21" s="26">
        <v>723930</v>
      </c>
      <c r="D21" s="26">
        <v>1879886</v>
      </c>
      <c r="E21" s="26">
        <v>67366</v>
      </c>
      <c r="F21" s="26">
        <v>289757</v>
      </c>
      <c r="G21" s="26">
        <v>62722</v>
      </c>
      <c r="H21" s="26">
        <v>67268</v>
      </c>
      <c r="I21" s="26">
        <f>C21+E21+G21</f>
        <v>854018</v>
      </c>
      <c r="J21" s="26">
        <f>D21+F21+H21</f>
        <v>2236911</v>
      </c>
      <c r="K21" s="37">
        <f t="shared" si="0"/>
        <v>4.3012350443844074</v>
      </c>
      <c r="L21" s="37">
        <f t="shared" si="1"/>
        <v>1.0724785561684895</v>
      </c>
      <c r="M21" s="27"/>
      <c r="N21" s="27"/>
    </row>
    <row r="22" spans="1:14" s="22" customFormat="1" ht="15" customHeight="1" x14ac:dyDescent="0.25">
      <c r="A22" s="29" t="s">
        <v>27</v>
      </c>
      <c r="B22" s="30" t="s">
        <v>28</v>
      </c>
      <c r="C22" s="29">
        <f t="shared" ref="C22:H22" si="2">SUM(C10:C21)</f>
        <v>2124632</v>
      </c>
      <c r="D22" s="31">
        <f t="shared" si="2"/>
        <v>6162707</v>
      </c>
      <c r="E22" s="29">
        <f t="shared" si="2"/>
        <v>509118</v>
      </c>
      <c r="F22" s="31">
        <f t="shared" si="2"/>
        <v>1262419</v>
      </c>
      <c r="G22" s="29">
        <f t="shared" si="2"/>
        <v>305234</v>
      </c>
      <c r="H22" s="31">
        <f t="shared" si="2"/>
        <v>416189</v>
      </c>
      <c r="I22" s="31">
        <f>C22+E22+G22</f>
        <v>2938984</v>
      </c>
      <c r="J22" s="31">
        <f>D22+F22+H22</f>
        <v>7841315</v>
      </c>
      <c r="K22" s="23">
        <f t="shared" si="0"/>
        <v>2.4796196559540222</v>
      </c>
      <c r="L22" s="23">
        <f t="shared" si="1"/>
        <v>1.3635079971431754</v>
      </c>
      <c r="M22" s="32"/>
      <c r="N22" s="32"/>
    </row>
    <row r="23" spans="1:14" s="22" customFormat="1" ht="15" customHeight="1" x14ac:dyDescent="0.25">
      <c r="A23" s="33" t="s">
        <v>29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6"/>
      <c r="N23" s="6"/>
    </row>
    <row r="24" spans="1:14" ht="15" customHeight="1" x14ac:dyDescent="0.25">
      <c r="A24" s="24">
        <v>13</v>
      </c>
      <c r="B24" s="25" t="s">
        <v>30</v>
      </c>
      <c r="C24" s="26">
        <v>31580</v>
      </c>
      <c r="D24" s="26">
        <v>158314</v>
      </c>
      <c r="E24" s="26">
        <v>134741</v>
      </c>
      <c r="F24" s="26">
        <v>103215</v>
      </c>
      <c r="G24" s="26">
        <v>418</v>
      </c>
      <c r="H24" s="26">
        <v>1614</v>
      </c>
      <c r="I24" s="26">
        <f>C24+E24+G24</f>
        <v>166739</v>
      </c>
      <c r="J24" s="26">
        <f>D24+F24+H24</f>
        <v>263143</v>
      </c>
      <c r="K24" s="37">
        <f t="shared" ref="K24:K45" si="3">F24/E24</f>
        <v>0.76602518906643113</v>
      </c>
      <c r="L24" s="37">
        <f t="shared" ref="L24:L47" si="4">H24/G24</f>
        <v>3.861244019138756</v>
      </c>
      <c r="M24" s="27"/>
      <c r="N24" s="27"/>
    </row>
    <row r="25" spans="1:14" ht="15" customHeight="1" x14ac:dyDescent="0.25">
      <c r="A25" s="24">
        <v>14</v>
      </c>
      <c r="B25" s="25" t="s">
        <v>31</v>
      </c>
      <c r="C25" s="26">
        <v>150</v>
      </c>
      <c r="D25" s="26">
        <v>2087</v>
      </c>
      <c r="E25" s="26">
        <v>37217</v>
      </c>
      <c r="F25" s="26">
        <v>25492</v>
      </c>
      <c r="G25" s="26">
        <v>0</v>
      </c>
      <c r="H25" s="26">
        <v>0</v>
      </c>
      <c r="I25" s="26">
        <f>C25+E25+G25</f>
        <v>37367</v>
      </c>
      <c r="J25" s="26">
        <f>D25+F25+H25</f>
        <v>27579</v>
      </c>
      <c r="K25" s="37">
        <f t="shared" si="3"/>
        <v>0.68495579976892285</v>
      </c>
      <c r="L25" s="37" t="e">
        <f t="shared" si="4"/>
        <v>#DIV/0!</v>
      </c>
      <c r="M25" s="27"/>
      <c r="N25" s="27"/>
    </row>
    <row r="26" spans="1:14" ht="15" customHeight="1" x14ac:dyDescent="0.25">
      <c r="A26" s="24">
        <v>15</v>
      </c>
      <c r="B26" s="25" t="s">
        <v>32</v>
      </c>
      <c r="C26" s="26">
        <v>0</v>
      </c>
      <c r="D26" s="26">
        <v>0</v>
      </c>
      <c r="E26" s="26">
        <v>9148</v>
      </c>
      <c r="F26" s="26">
        <v>8659</v>
      </c>
      <c r="G26" s="26">
        <v>0</v>
      </c>
      <c r="H26" s="26">
        <v>0</v>
      </c>
      <c r="I26" s="26">
        <f>C26+E26+G26</f>
        <v>9148</v>
      </c>
      <c r="J26" s="26">
        <f>D26+F26+H26</f>
        <v>8659</v>
      </c>
      <c r="K26" s="28">
        <f t="shared" si="3"/>
        <v>0.94654569304766067</v>
      </c>
      <c r="L26" s="37" t="e">
        <f t="shared" si="4"/>
        <v>#DIV/0!</v>
      </c>
      <c r="M26" s="27"/>
      <c r="N26" s="27"/>
    </row>
    <row r="27" spans="1:14" ht="15" customHeight="1" x14ac:dyDescent="0.25">
      <c r="A27" s="24">
        <v>16</v>
      </c>
      <c r="B27" s="25" t="s">
        <v>33</v>
      </c>
      <c r="C27" s="26">
        <v>0</v>
      </c>
      <c r="D27" s="26">
        <v>0</v>
      </c>
      <c r="E27" s="26">
        <v>2</v>
      </c>
      <c r="F27" s="26">
        <v>101</v>
      </c>
      <c r="G27" s="26">
        <v>0</v>
      </c>
      <c r="H27" s="26">
        <v>0</v>
      </c>
      <c r="I27" s="26">
        <f>C27+E27+G27</f>
        <v>2</v>
      </c>
      <c r="J27" s="26">
        <f>D27+F27+H27</f>
        <v>101</v>
      </c>
      <c r="K27" s="37">
        <f t="shared" si="3"/>
        <v>50.5</v>
      </c>
      <c r="L27" s="37" t="e">
        <f t="shared" si="4"/>
        <v>#DIV/0!</v>
      </c>
      <c r="M27" s="27"/>
      <c r="N27" s="27"/>
    </row>
    <row r="28" spans="1:14" ht="15" customHeight="1" x14ac:dyDescent="0.25">
      <c r="A28" s="24">
        <v>17</v>
      </c>
      <c r="B28" s="25" t="s">
        <v>34</v>
      </c>
      <c r="C28" s="26">
        <v>31003</v>
      </c>
      <c r="D28" s="26">
        <v>60331</v>
      </c>
      <c r="E28" s="26">
        <v>10911</v>
      </c>
      <c r="F28" s="26">
        <v>26942</v>
      </c>
      <c r="G28" s="26">
        <v>0</v>
      </c>
      <c r="H28" s="26">
        <v>0</v>
      </c>
      <c r="I28" s="26">
        <f>C28+E28+G28</f>
        <v>41914</v>
      </c>
      <c r="J28" s="26">
        <f>D28+F28+H28</f>
        <v>87273</v>
      </c>
      <c r="K28" s="37">
        <f t="shared" si="3"/>
        <v>2.4692512143708183</v>
      </c>
      <c r="L28" s="37" t="e">
        <f t="shared" si="4"/>
        <v>#DIV/0!</v>
      </c>
      <c r="M28" s="27"/>
      <c r="N28" s="27"/>
    </row>
    <row r="29" spans="1:14" ht="15" customHeight="1" x14ac:dyDescent="0.25">
      <c r="A29" s="24">
        <v>18</v>
      </c>
      <c r="B29" s="25" t="s">
        <v>35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f>C29+E29+G29</f>
        <v>0</v>
      </c>
      <c r="J29" s="26">
        <f>D29+F29+H29</f>
        <v>0</v>
      </c>
      <c r="K29" s="37" t="e">
        <f t="shared" si="3"/>
        <v>#DIV/0!</v>
      </c>
      <c r="L29" s="37" t="e">
        <f t="shared" si="4"/>
        <v>#DIV/0!</v>
      </c>
      <c r="M29" s="27"/>
      <c r="N29" s="27"/>
    </row>
    <row r="30" spans="1:14" ht="15" customHeight="1" x14ac:dyDescent="0.25">
      <c r="A30" s="24">
        <v>19</v>
      </c>
      <c r="B30" s="25" t="s">
        <v>36</v>
      </c>
      <c r="C30" s="26">
        <v>911</v>
      </c>
      <c r="D30" s="26">
        <v>5313</v>
      </c>
      <c r="E30" s="26">
        <v>198</v>
      </c>
      <c r="F30" s="26">
        <v>874</v>
      </c>
      <c r="G30" s="26">
        <v>0</v>
      </c>
      <c r="H30" s="26">
        <v>0</v>
      </c>
      <c r="I30" s="26">
        <f>C30+E30+G30</f>
        <v>1109</v>
      </c>
      <c r="J30" s="26">
        <f>D30+F30+H30</f>
        <v>6187</v>
      </c>
      <c r="K30" s="37">
        <f t="shared" si="3"/>
        <v>4.4141414141414144</v>
      </c>
      <c r="L30" s="37" t="e">
        <f t="shared" si="4"/>
        <v>#DIV/0!</v>
      </c>
      <c r="M30" s="27"/>
      <c r="N30" s="27"/>
    </row>
    <row r="31" spans="1:14" ht="15" customHeight="1" x14ac:dyDescent="0.25">
      <c r="A31" s="24">
        <v>20</v>
      </c>
      <c r="B31" s="25" t="s">
        <v>37</v>
      </c>
      <c r="C31" s="26">
        <v>119133</v>
      </c>
      <c r="D31" s="26">
        <v>762507</v>
      </c>
      <c r="E31" s="26">
        <v>350851</v>
      </c>
      <c r="F31" s="26">
        <v>852072</v>
      </c>
      <c r="G31" s="26">
        <v>2521</v>
      </c>
      <c r="H31" s="26">
        <v>8423</v>
      </c>
      <c r="I31" s="26">
        <f>C31+E31+G31</f>
        <v>472505</v>
      </c>
      <c r="J31" s="26">
        <f>D31+F31+H31</f>
        <v>1623002</v>
      </c>
      <c r="K31" s="37">
        <f t="shared" si="3"/>
        <v>2.4285864939817756</v>
      </c>
      <c r="L31" s="37">
        <f t="shared" si="4"/>
        <v>3.3411344704482349</v>
      </c>
      <c r="M31" s="27"/>
      <c r="N31" s="27"/>
    </row>
    <row r="32" spans="1:14" ht="15" customHeight="1" x14ac:dyDescent="0.25">
      <c r="A32" s="24">
        <v>21</v>
      </c>
      <c r="B32" s="25" t="s">
        <v>38</v>
      </c>
      <c r="C32" s="26">
        <v>117574</v>
      </c>
      <c r="D32" s="26">
        <v>619205</v>
      </c>
      <c r="E32" s="26">
        <v>98983</v>
      </c>
      <c r="F32" s="26">
        <v>352064</v>
      </c>
      <c r="G32" s="26">
        <v>0</v>
      </c>
      <c r="H32" s="26">
        <v>0</v>
      </c>
      <c r="I32" s="26">
        <f>C32+E32+G32</f>
        <v>216557</v>
      </c>
      <c r="J32" s="26">
        <f>D32+F32+H32</f>
        <v>971269</v>
      </c>
      <c r="K32" s="28">
        <f t="shared" si="3"/>
        <v>3.5568127860339653</v>
      </c>
      <c r="L32" s="37" t="e">
        <f t="shared" si="4"/>
        <v>#DIV/0!</v>
      </c>
      <c r="M32" s="27"/>
      <c r="N32" s="27"/>
    </row>
    <row r="33" spans="1:14" ht="15" customHeight="1" x14ac:dyDescent="0.25">
      <c r="A33" s="24">
        <v>22</v>
      </c>
      <c r="B33" s="25" t="s">
        <v>39</v>
      </c>
      <c r="C33" s="26">
        <v>31325</v>
      </c>
      <c r="D33" s="26">
        <v>98520</v>
      </c>
      <c r="E33" s="26">
        <v>1347</v>
      </c>
      <c r="F33" s="26">
        <v>5516</v>
      </c>
      <c r="G33" s="26">
        <v>111</v>
      </c>
      <c r="H33" s="26">
        <v>161</v>
      </c>
      <c r="I33" s="26">
        <f>C33+E33+G33</f>
        <v>32783</v>
      </c>
      <c r="J33" s="26">
        <f>D33+F33+H33</f>
        <v>104197</v>
      </c>
      <c r="K33" s="37">
        <f t="shared" si="3"/>
        <v>4.0950259836674094</v>
      </c>
      <c r="L33" s="37">
        <f t="shared" si="4"/>
        <v>1.4504504504504505</v>
      </c>
      <c r="M33" s="27"/>
      <c r="N33" s="27"/>
    </row>
    <row r="34" spans="1:14" ht="15" customHeight="1" x14ac:dyDescent="0.25">
      <c r="A34" s="24">
        <v>23</v>
      </c>
      <c r="B34" s="25" t="s">
        <v>40</v>
      </c>
      <c r="C34" s="26">
        <v>4576</v>
      </c>
      <c r="D34" s="26">
        <v>65167</v>
      </c>
      <c r="E34" s="26">
        <v>107819</v>
      </c>
      <c r="F34" s="26">
        <v>100985</v>
      </c>
      <c r="G34" s="26">
        <v>0</v>
      </c>
      <c r="H34" s="26">
        <v>0</v>
      </c>
      <c r="I34" s="26">
        <f>C34+E34+G34</f>
        <v>112395</v>
      </c>
      <c r="J34" s="26">
        <f>D34+F34+H34</f>
        <v>166152</v>
      </c>
      <c r="K34" s="37">
        <f t="shared" si="3"/>
        <v>0.93661599532549922</v>
      </c>
      <c r="L34" s="37" t="e">
        <f t="shared" si="4"/>
        <v>#DIV/0!</v>
      </c>
      <c r="M34" s="27"/>
      <c r="N34" s="27"/>
    </row>
    <row r="35" spans="1:14" ht="15" customHeight="1" x14ac:dyDescent="0.25">
      <c r="A35" s="24">
        <v>24</v>
      </c>
      <c r="B35" s="25" t="s">
        <v>41</v>
      </c>
      <c r="C35" s="26">
        <v>4002</v>
      </c>
      <c r="D35" s="26">
        <v>23873</v>
      </c>
      <c r="E35" s="26">
        <v>324720</v>
      </c>
      <c r="F35" s="26">
        <v>186866</v>
      </c>
      <c r="G35" s="26">
        <v>0</v>
      </c>
      <c r="H35" s="26">
        <v>0</v>
      </c>
      <c r="I35" s="26">
        <f>C35+E35+G35</f>
        <v>328722</v>
      </c>
      <c r="J35" s="26">
        <f>D35+F35+H35</f>
        <v>210739</v>
      </c>
      <c r="K35" s="37">
        <f t="shared" si="3"/>
        <v>0.57546809559004686</v>
      </c>
      <c r="L35" s="37" t="e">
        <f t="shared" si="4"/>
        <v>#DIV/0!</v>
      </c>
      <c r="M35" s="27"/>
      <c r="N35" s="27"/>
    </row>
    <row r="36" spans="1:14" ht="15" customHeight="1" x14ac:dyDescent="0.25">
      <c r="A36" s="24">
        <v>25</v>
      </c>
      <c r="B36" s="35" t="s">
        <v>42</v>
      </c>
      <c r="C36" s="26">
        <v>0</v>
      </c>
      <c r="D36" s="26">
        <v>0</v>
      </c>
      <c r="E36" s="26">
        <v>6</v>
      </c>
      <c r="F36" s="26">
        <v>2407</v>
      </c>
      <c r="G36" s="26">
        <v>0</v>
      </c>
      <c r="H36" s="26">
        <v>0</v>
      </c>
      <c r="I36" s="26">
        <f>C36+E36+G36</f>
        <v>6</v>
      </c>
      <c r="J36" s="26">
        <f>D36+F36+H36</f>
        <v>2407</v>
      </c>
      <c r="K36" s="37">
        <f t="shared" si="3"/>
        <v>401.16666666666669</v>
      </c>
      <c r="L36" s="37" t="e">
        <f t="shared" si="4"/>
        <v>#DIV/0!</v>
      </c>
      <c r="M36" s="27"/>
      <c r="N36" s="27"/>
    </row>
    <row r="37" spans="1:14" ht="15" customHeight="1" x14ac:dyDescent="0.25">
      <c r="A37" s="24">
        <v>26</v>
      </c>
      <c r="B37" s="35" t="s">
        <v>43</v>
      </c>
      <c r="C37" s="26">
        <v>7</v>
      </c>
      <c r="D37" s="26">
        <v>10</v>
      </c>
      <c r="E37" s="26">
        <v>1</v>
      </c>
      <c r="F37" s="26">
        <v>54</v>
      </c>
      <c r="G37" s="26">
        <v>0</v>
      </c>
      <c r="H37" s="26">
        <v>0</v>
      </c>
      <c r="I37" s="26">
        <f>C37+E37+G37</f>
        <v>8</v>
      </c>
      <c r="J37" s="26">
        <f>D37+F37+H37</f>
        <v>64</v>
      </c>
      <c r="K37" s="37">
        <f t="shared" si="3"/>
        <v>54</v>
      </c>
      <c r="L37" s="37" t="e">
        <f t="shared" si="4"/>
        <v>#DIV/0!</v>
      </c>
      <c r="M37" s="27"/>
      <c r="N37" s="27"/>
    </row>
    <row r="38" spans="1:14" ht="15" customHeight="1" x14ac:dyDescent="0.25">
      <c r="A38" s="24">
        <v>27</v>
      </c>
      <c r="B38" s="35" t="s">
        <v>44</v>
      </c>
      <c r="C38" s="26">
        <v>0</v>
      </c>
      <c r="D38" s="26">
        <v>0</v>
      </c>
      <c r="E38" s="26">
        <v>4</v>
      </c>
      <c r="F38" s="26">
        <v>2</v>
      </c>
      <c r="G38" s="26">
        <v>0</v>
      </c>
      <c r="H38" s="26">
        <v>0</v>
      </c>
      <c r="I38" s="26">
        <f>C38+E38+G38</f>
        <v>4</v>
      </c>
      <c r="J38" s="26">
        <f>D38+F38+H38</f>
        <v>2</v>
      </c>
      <c r="K38" s="37">
        <f t="shared" si="3"/>
        <v>0.5</v>
      </c>
      <c r="L38" s="37" t="e">
        <f t="shared" si="4"/>
        <v>#DIV/0!</v>
      </c>
      <c r="M38" s="27"/>
      <c r="N38" s="27"/>
    </row>
    <row r="39" spans="1:14" ht="15" customHeight="1" x14ac:dyDescent="0.25">
      <c r="A39" s="24">
        <v>28</v>
      </c>
      <c r="B39" s="35" t="s">
        <v>45</v>
      </c>
      <c r="C39" s="26">
        <v>575</v>
      </c>
      <c r="D39" s="26">
        <v>1201</v>
      </c>
      <c r="E39" s="26">
        <v>98057</v>
      </c>
      <c r="F39" s="26">
        <v>231203</v>
      </c>
      <c r="G39" s="26">
        <v>0</v>
      </c>
      <c r="H39" s="26">
        <v>0</v>
      </c>
      <c r="I39" s="26">
        <f>C39+E39+G39</f>
        <v>98632</v>
      </c>
      <c r="J39" s="26">
        <f>D39+F39+H39</f>
        <v>232404</v>
      </c>
      <c r="K39" s="37">
        <f t="shared" si="3"/>
        <v>2.3578428873002437</v>
      </c>
      <c r="L39" s="37" t="e">
        <f t="shared" si="4"/>
        <v>#DIV/0!</v>
      </c>
      <c r="M39" s="27"/>
      <c r="N39" s="27"/>
    </row>
    <row r="40" spans="1:14" ht="15" customHeight="1" x14ac:dyDescent="0.25">
      <c r="A40" s="24">
        <v>29</v>
      </c>
      <c r="B40" s="35" t="s">
        <v>46</v>
      </c>
      <c r="C40" s="26">
        <v>15657</v>
      </c>
      <c r="D40" s="26">
        <v>5125</v>
      </c>
      <c r="E40" s="26">
        <v>0</v>
      </c>
      <c r="F40" s="26">
        <v>0</v>
      </c>
      <c r="G40" s="26">
        <v>0</v>
      </c>
      <c r="H40" s="26">
        <v>0</v>
      </c>
      <c r="I40" s="26">
        <f>C40+E40+G40</f>
        <v>15657</v>
      </c>
      <c r="J40" s="26">
        <f>D40+F40+H40</f>
        <v>5125</v>
      </c>
      <c r="K40" s="37" t="e">
        <f t="shared" si="3"/>
        <v>#DIV/0!</v>
      </c>
      <c r="L40" s="37" t="e">
        <f t="shared" si="4"/>
        <v>#DIV/0!</v>
      </c>
      <c r="M40" s="27"/>
      <c r="N40" s="27"/>
    </row>
    <row r="41" spans="1:14" ht="15" customHeight="1" x14ac:dyDescent="0.25">
      <c r="A41" s="24">
        <v>30</v>
      </c>
      <c r="B41" s="35" t="s">
        <v>47</v>
      </c>
      <c r="C41" s="26">
        <v>1966</v>
      </c>
      <c r="D41" s="26">
        <v>10050</v>
      </c>
      <c r="E41" s="26">
        <v>279225</v>
      </c>
      <c r="F41" s="26">
        <v>141870</v>
      </c>
      <c r="G41" s="26">
        <v>313</v>
      </c>
      <c r="H41" s="26">
        <v>82</v>
      </c>
      <c r="I41" s="26">
        <f>C41+E41+G41</f>
        <v>281504</v>
      </c>
      <c r="J41" s="26">
        <f>D41+F41+H41</f>
        <v>152002</v>
      </c>
      <c r="K41" s="37">
        <f t="shared" si="3"/>
        <v>0.50808487778673117</v>
      </c>
      <c r="L41" s="37">
        <f t="shared" si="4"/>
        <v>0.26198083067092653</v>
      </c>
      <c r="M41" s="27"/>
      <c r="N41" s="27"/>
    </row>
    <row r="42" spans="1:14" ht="15" customHeight="1" x14ac:dyDescent="0.25">
      <c r="A42" s="24">
        <v>31</v>
      </c>
      <c r="B42" s="35" t="s">
        <v>48</v>
      </c>
      <c r="C42" s="26">
        <v>281</v>
      </c>
      <c r="D42" s="26">
        <v>975</v>
      </c>
      <c r="E42" s="26">
        <v>1</v>
      </c>
      <c r="F42" s="26">
        <v>1</v>
      </c>
      <c r="G42" s="26">
        <v>0</v>
      </c>
      <c r="H42" s="26">
        <v>0</v>
      </c>
      <c r="I42" s="26">
        <f>C42+E42+G42</f>
        <v>282</v>
      </c>
      <c r="J42" s="26">
        <f>D42+F42+H42</f>
        <v>976</v>
      </c>
      <c r="K42" s="37">
        <f t="shared" si="3"/>
        <v>1</v>
      </c>
      <c r="L42" s="37" t="e">
        <f t="shared" si="4"/>
        <v>#DIV/0!</v>
      </c>
      <c r="M42" s="27"/>
      <c r="N42" s="27"/>
    </row>
    <row r="43" spans="1:14" ht="15" customHeight="1" x14ac:dyDescent="0.25">
      <c r="A43" s="24">
        <v>32</v>
      </c>
      <c r="B43" s="35" t="s">
        <v>49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f>C43+E43+G43</f>
        <v>0</v>
      </c>
      <c r="J43" s="26">
        <f>D43+F43+H43</f>
        <v>0</v>
      </c>
      <c r="K43" s="37" t="e">
        <f t="shared" si="3"/>
        <v>#DIV/0!</v>
      </c>
      <c r="L43" s="37" t="e">
        <f t="shared" si="4"/>
        <v>#DIV/0!</v>
      </c>
      <c r="M43" s="27"/>
      <c r="N43" s="27"/>
    </row>
    <row r="44" spans="1:14" ht="15" customHeight="1" x14ac:dyDescent="0.25">
      <c r="A44" s="24">
        <v>33</v>
      </c>
      <c r="B44" s="35" t="s">
        <v>50</v>
      </c>
      <c r="C44" s="26">
        <v>11250</v>
      </c>
      <c r="D44" s="26">
        <v>70111</v>
      </c>
      <c r="E44" s="26">
        <v>82159</v>
      </c>
      <c r="F44" s="26">
        <v>59043</v>
      </c>
      <c r="G44" s="26">
        <v>0</v>
      </c>
      <c r="H44" s="26">
        <v>0</v>
      </c>
      <c r="I44" s="26">
        <f>C44+E44+G44</f>
        <v>93409</v>
      </c>
      <c r="J44" s="26">
        <f>D44+F44+H44</f>
        <v>129154</v>
      </c>
      <c r="K44" s="37">
        <f t="shared" si="3"/>
        <v>0.7186431188305602</v>
      </c>
      <c r="L44" s="37" t="e">
        <f t="shared" si="4"/>
        <v>#DIV/0!</v>
      </c>
      <c r="M44" s="27"/>
      <c r="N44" s="27"/>
    </row>
    <row r="45" spans="1:14" ht="15" customHeight="1" x14ac:dyDescent="0.25">
      <c r="A45" s="24">
        <v>34</v>
      </c>
      <c r="B45" s="35" t="s">
        <v>51</v>
      </c>
      <c r="C45" s="26">
        <v>55</v>
      </c>
      <c r="D45" s="26">
        <v>73</v>
      </c>
      <c r="E45" s="26">
        <v>12</v>
      </c>
      <c r="F45" s="26">
        <v>18</v>
      </c>
      <c r="G45" s="26">
        <v>0</v>
      </c>
      <c r="H45" s="26">
        <v>0</v>
      </c>
      <c r="I45" s="26">
        <f>C45+E45+G45</f>
        <v>67</v>
      </c>
      <c r="J45" s="26">
        <f>D45+F45+H45</f>
        <v>91</v>
      </c>
      <c r="K45" s="37">
        <f t="shared" si="3"/>
        <v>1.5</v>
      </c>
      <c r="L45" s="37" t="e">
        <f t="shared" si="4"/>
        <v>#DIV/0!</v>
      </c>
      <c r="M45" s="27"/>
      <c r="N45" s="27"/>
    </row>
    <row r="46" spans="1:14" s="22" customFormat="1" ht="15" customHeight="1" x14ac:dyDescent="0.25">
      <c r="A46" s="29" t="s">
        <v>52</v>
      </c>
      <c r="B46" s="30" t="s">
        <v>28</v>
      </c>
      <c r="C46" s="29">
        <f>SUM(C24:C45)</f>
        <v>370045</v>
      </c>
      <c r="D46" s="29">
        <f t="shared" ref="D46:J46" si="5">SUM(D24:D45)</f>
        <v>1882862</v>
      </c>
      <c r="E46" s="29">
        <f t="shared" si="5"/>
        <v>1535402</v>
      </c>
      <c r="F46" s="29">
        <f t="shared" si="5"/>
        <v>2097384</v>
      </c>
      <c r="G46" s="29">
        <f t="shared" si="5"/>
        <v>3363</v>
      </c>
      <c r="H46" s="29">
        <f t="shared" si="5"/>
        <v>10280</v>
      </c>
      <c r="I46" s="29">
        <f t="shared" si="5"/>
        <v>1908810</v>
      </c>
      <c r="J46" s="29">
        <f t="shared" si="5"/>
        <v>3990526</v>
      </c>
      <c r="K46" s="23">
        <f>F46/E46</f>
        <v>1.3660161964098001</v>
      </c>
      <c r="L46" s="23">
        <f t="shared" si="4"/>
        <v>3.0567945286946179</v>
      </c>
      <c r="M46" s="36"/>
      <c r="N46" s="36"/>
    </row>
    <row r="47" spans="1:14" s="22" customFormat="1" ht="15" customHeight="1" x14ac:dyDescent="0.25">
      <c r="A47" s="29" t="s">
        <v>53</v>
      </c>
      <c r="B47" s="30" t="s">
        <v>54</v>
      </c>
      <c r="C47" s="29">
        <f t="shared" ref="C47:J47" si="6">+C46+C22</f>
        <v>2494677</v>
      </c>
      <c r="D47" s="29">
        <f t="shared" si="6"/>
        <v>8045569</v>
      </c>
      <c r="E47" s="29">
        <f t="shared" si="6"/>
        <v>2044520</v>
      </c>
      <c r="F47" s="29">
        <f t="shared" si="6"/>
        <v>3359803</v>
      </c>
      <c r="G47" s="29">
        <f t="shared" si="6"/>
        <v>308597</v>
      </c>
      <c r="H47" s="29">
        <f t="shared" si="6"/>
        <v>426469</v>
      </c>
      <c r="I47" s="29">
        <f t="shared" si="6"/>
        <v>4847794</v>
      </c>
      <c r="J47" s="29">
        <f t="shared" si="6"/>
        <v>11831841</v>
      </c>
      <c r="K47" s="23">
        <f>F47/E47</f>
        <v>1.6433211707393423</v>
      </c>
      <c r="L47" s="23">
        <f t="shared" si="4"/>
        <v>1.3819609393480818</v>
      </c>
      <c r="M47" s="36"/>
      <c r="N47" s="36"/>
    </row>
    <row r="48" spans="1:14" s="22" customFormat="1" ht="15" customHeight="1" x14ac:dyDescent="0.25">
      <c r="A48" s="33" t="s">
        <v>55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6"/>
      <c r="N48" s="6"/>
    </row>
    <row r="49" spans="1:14" ht="15" customHeight="1" x14ac:dyDescent="0.25">
      <c r="A49" s="24">
        <v>35</v>
      </c>
      <c r="B49" s="25" t="s">
        <v>56</v>
      </c>
      <c r="C49" s="26">
        <v>852437</v>
      </c>
      <c r="D49" s="26">
        <v>2321165</v>
      </c>
      <c r="E49" s="26">
        <v>145004</v>
      </c>
      <c r="F49" s="26">
        <v>278277</v>
      </c>
      <c r="G49" s="26">
        <v>296937</v>
      </c>
      <c r="H49" s="26">
        <v>418793</v>
      </c>
      <c r="I49" s="26">
        <f>C49+E49+G49</f>
        <v>1294378</v>
      </c>
      <c r="J49" s="26">
        <f>D49+F49+H49</f>
        <v>3018235</v>
      </c>
      <c r="K49" s="37">
        <f t="shared" ref="K49:K50" si="7">F49/E49</f>
        <v>1.9190987834818349</v>
      </c>
      <c r="L49" s="37">
        <f t="shared" ref="L49:L50" si="8">H49/G49</f>
        <v>1.4103766118738992</v>
      </c>
      <c r="M49" s="27"/>
      <c r="N49" s="27"/>
    </row>
    <row r="50" spans="1:14" s="22" customFormat="1" ht="15" customHeight="1" x14ac:dyDescent="0.25">
      <c r="A50" s="29" t="s">
        <v>57</v>
      </c>
      <c r="B50" s="30" t="s">
        <v>28</v>
      </c>
      <c r="C50" s="29">
        <f t="shared" ref="C50:J50" si="9">SUM(C49:C49)</f>
        <v>852437</v>
      </c>
      <c r="D50" s="31">
        <f t="shared" si="9"/>
        <v>2321165</v>
      </c>
      <c r="E50" s="29">
        <f t="shared" si="9"/>
        <v>145004</v>
      </c>
      <c r="F50" s="29">
        <f t="shared" si="9"/>
        <v>278277</v>
      </c>
      <c r="G50" s="29">
        <f t="shared" si="9"/>
        <v>296937</v>
      </c>
      <c r="H50" s="31">
        <f t="shared" si="9"/>
        <v>418793</v>
      </c>
      <c r="I50" s="29">
        <f t="shared" si="9"/>
        <v>1294378</v>
      </c>
      <c r="J50" s="29">
        <f t="shared" si="9"/>
        <v>3018235</v>
      </c>
      <c r="K50" s="23">
        <f t="shared" si="7"/>
        <v>1.9190987834818349</v>
      </c>
      <c r="L50" s="23">
        <f t="shared" si="8"/>
        <v>1.4103766118738992</v>
      </c>
      <c r="M50" s="36"/>
      <c r="N50" s="36"/>
    </row>
    <row r="51" spans="1:14" s="22" customFormat="1" ht="15" customHeight="1" x14ac:dyDescent="0.25">
      <c r="A51" s="21" t="s">
        <v>58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6"/>
      <c r="N51" s="6"/>
    </row>
    <row r="52" spans="1:14" ht="15" customHeight="1" x14ac:dyDescent="0.25">
      <c r="A52" s="24">
        <v>36</v>
      </c>
      <c r="B52" s="25" t="s">
        <v>59</v>
      </c>
      <c r="C52" s="26">
        <v>3417641</v>
      </c>
      <c r="D52" s="26">
        <v>1701323</v>
      </c>
      <c r="E52" s="26">
        <v>18720</v>
      </c>
      <c r="F52" s="26">
        <v>50644</v>
      </c>
      <c r="G52" s="26">
        <v>888</v>
      </c>
      <c r="H52" s="26">
        <v>841</v>
      </c>
      <c r="I52" s="26">
        <f>C52+E52+G52</f>
        <v>3437249</v>
      </c>
      <c r="J52" s="26">
        <f>D52+F52+H52</f>
        <v>1752808</v>
      </c>
      <c r="K52" s="37">
        <f t="shared" ref="K52:K54" si="10">F52/E52</f>
        <v>2.7053418803418805</v>
      </c>
      <c r="L52" s="37">
        <f t="shared" ref="L52:L54" si="11">H52/G52</f>
        <v>0.94707207207207211</v>
      </c>
      <c r="M52" s="27"/>
      <c r="N52" s="27"/>
    </row>
    <row r="53" spans="1:14" ht="15" customHeight="1" x14ac:dyDescent="0.25">
      <c r="A53" s="24">
        <v>37</v>
      </c>
      <c r="B53" s="25" t="s">
        <v>60</v>
      </c>
      <c r="C53" s="26">
        <v>215</v>
      </c>
      <c r="D53" s="26">
        <v>131</v>
      </c>
      <c r="E53" s="26">
        <v>38383</v>
      </c>
      <c r="F53" s="26">
        <v>50377</v>
      </c>
      <c r="G53" s="26">
        <v>0</v>
      </c>
      <c r="H53" s="26">
        <v>0</v>
      </c>
      <c r="I53" s="26">
        <f>C53+E53+G53</f>
        <v>38598</v>
      </c>
      <c r="J53" s="26">
        <f>D53+F53+H53</f>
        <v>50508</v>
      </c>
      <c r="K53" s="37">
        <f t="shared" si="10"/>
        <v>1.3124820884245629</v>
      </c>
      <c r="L53" s="37" t="e">
        <f t="shared" si="11"/>
        <v>#DIV/0!</v>
      </c>
      <c r="M53" s="27"/>
      <c r="N53" s="27"/>
    </row>
    <row r="54" spans="1:14" ht="15" hidden="1" customHeight="1" x14ac:dyDescent="0.25">
      <c r="A54" s="24">
        <v>43</v>
      </c>
      <c r="B54" s="25" t="s">
        <v>61</v>
      </c>
      <c r="C54" s="38">
        <v>0</v>
      </c>
      <c r="D54" s="26">
        <v>0</v>
      </c>
      <c r="E54" s="38"/>
      <c r="F54" s="26"/>
      <c r="G54" s="38"/>
      <c r="H54" s="26"/>
      <c r="I54" s="26">
        <f>C54+E54+G54</f>
        <v>0</v>
      </c>
      <c r="J54" s="26">
        <f>D54+F54+H54</f>
        <v>0</v>
      </c>
      <c r="K54" s="23" t="e">
        <f t="shared" si="10"/>
        <v>#DIV/0!</v>
      </c>
      <c r="L54" s="23" t="e">
        <f t="shared" si="11"/>
        <v>#DIV/0!</v>
      </c>
      <c r="M54" s="27"/>
      <c r="N54" s="27"/>
    </row>
    <row r="55" spans="1:14" s="22" customFormat="1" ht="15" customHeight="1" x14ac:dyDescent="0.25">
      <c r="A55" s="29" t="s">
        <v>62</v>
      </c>
      <c r="B55" s="30" t="s">
        <v>28</v>
      </c>
      <c r="C55" s="29">
        <f>SUM(C52:C54)</f>
        <v>3417856</v>
      </c>
      <c r="D55" s="31">
        <f t="shared" ref="D55:H55" si="12">SUM(D52:D54)</f>
        <v>1701454</v>
      </c>
      <c r="E55" s="29">
        <f t="shared" si="12"/>
        <v>57103</v>
      </c>
      <c r="F55" s="31">
        <f t="shared" si="12"/>
        <v>101021</v>
      </c>
      <c r="G55" s="29">
        <f t="shared" si="12"/>
        <v>888</v>
      </c>
      <c r="H55" s="31">
        <f t="shared" si="12"/>
        <v>841</v>
      </c>
      <c r="I55" s="31">
        <f>C55+E55+G55</f>
        <v>3475847</v>
      </c>
      <c r="J55" s="31">
        <f>D55+F55+H55</f>
        <v>1803316</v>
      </c>
      <c r="K55" s="31"/>
      <c r="L55" s="31"/>
      <c r="M55" s="32"/>
      <c r="N55" s="32"/>
    </row>
    <row r="56" spans="1:14" s="22" customFormat="1" ht="15" customHeight="1" x14ac:dyDescent="0.25">
      <c r="A56" s="21" t="s">
        <v>63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6"/>
      <c r="N56" s="6"/>
    </row>
    <row r="57" spans="1:14" ht="15" customHeight="1" x14ac:dyDescent="0.25">
      <c r="A57" s="24">
        <v>38</v>
      </c>
      <c r="B57" s="25" t="s">
        <v>64</v>
      </c>
      <c r="C57" s="26">
        <v>9</v>
      </c>
      <c r="D57" s="26">
        <v>83</v>
      </c>
      <c r="E57" s="26">
        <v>197001</v>
      </c>
      <c r="F57" s="26">
        <v>357955</v>
      </c>
      <c r="G57" s="26">
        <v>0</v>
      </c>
      <c r="H57" s="26">
        <v>0</v>
      </c>
      <c r="I57" s="26">
        <f>C57+E57+G57</f>
        <v>197010</v>
      </c>
      <c r="J57" s="26">
        <f>D57+F57+H57</f>
        <v>358038</v>
      </c>
      <c r="K57" s="37">
        <f t="shared" ref="K57:K66" si="13">F57/E57</f>
        <v>1.8170212333947544</v>
      </c>
      <c r="L57" s="37" t="e">
        <f t="shared" ref="L57:L66" si="14">H57/G57</f>
        <v>#DIV/0!</v>
      </c>
      <c r="M57" s="27"/>
      <c r="N57" s="27"/>
    </row>
    <row r="58" spans="1:14" ht="15" customHeight="1" x14ac:dyDescent="0.25">
      <c r="A58" s="24">
        <v>39</v>
      </c>
      <c r="B58" s="25" t="s">
        <v>65</v>
      </c>
      <c r="C58" s="26">
        <v>0</v>
      </c>
      <c r="D58" s="26">
        <v>0</v>
      </c>
      <c r="E58" s="26">
        <v>39306</v>
      </c>
      <c r="F58" s="26">
        <v>25123</v>
      </c>
      <c r="G58" s="26">
        <v>0</v>
      </c>
      <c r="H58" s="26">
        <v>0</v>
      </c>
      <c r="I58" s="26">
        <f>C58+E58+G58</f>
        <v>39306</v>
      </c>
      <c r="J58" s="26">
        <f>D58+F58+H58</f>
        <v>25123</v>
      </c>
      <c r="K58" s="37">
        <f t="shared" si="13"/>
        <v>0.63916450414694959</v>
      </c>
      <c r="L58" s="37" t="e">
        <f t="shared" si="14"/>
        <v>#DIV/0!</v>
      </c>
      <c r="M58" s="27"/>
      <c r="N58" s="27"/>
    </row>
    <row r="59" spans="1:14" ht="15" customHeight="1" x14ac:dyDescent="0.25">
      <c r="A59" s="24">
        <v>40</v>
      </c>
      <c r="B59" s="25" t="s">
        <v>66</v>
      </c>
      <c r="C59" s="26">
        <v>0</v>
      </c>
      <c r="D59" s="26">
        <v>0</v>
      </c>
      <c r="E59" s="26">
        <v>64160</v>
      </c>
      <c r="F59" s="26">
        <v>33141</v>
      </c>
      <c r="G59" s="26">
        <v>0</v>
      </c>
      <c r="H59" s="26">
        <v>0</v>
      </c>
      <c r="I59" s="26">
        <f>C59+E59+G59</f>
        <v>64160</v>
      </c>
      <c r="J59" s="26">
        <f>D59+F59+H59</f>
        <v>33141</v>
      </c>
      <c r="K59" s="37">
        <f t="shared" si="13"/>
        <v>0.51653678304239403</v>
      </c>
      <c r="L59" s="37" t="e">
        <f t="shared" si="14"/>
        <v>#DIV/0!</v>
      </c>
      <c r="M59" s="27"/>
      <c r="N59" s="27"/>
    </row>
    <row r="60" spans="1:14" ht="15" customHeight="1" x14ac:dyDescent="0.25">
      <c r="A60" s="24">
        <v>41</v>
      </c>
      <c r="B60" s="25" t="s">
        <v>67</v>
      </c>
      <c r="C60" s="26">
        <v>591</v>
      </c>
      <c r="D60" s="26">
        <v>2565</v>
      </c>
      <c r="E60" s="26">
        <v>79434</v>
      </c>
      <c r="F60" s="26">
        <v>38005</v>
      </c>
      <c r="G60" s="26">
        <v>0</v>
      </c>
      <c r="H60" s="26">
        <v>0</v>
      </c>
      <c r="I60" s="26">
        <f>C60+E60+G60</f>
        <v>80025</v>
      </c>
      <c r="J60" s="26">
        <f>D60+F60+H60</f>
        <v>40570</v>
      </c>
      <c r="K60" s="37">
        <f t="shared" si="13"/>
        <v>0.47844751617695191</v>
      </c>
      <c r="L60" s="37" t="e">
        <f t="shared" si="14"/>
        <v>#DIV/0!</v>
      </c>
      <c r="M60" s="27"/>
      <c r="N60" s="27"/>
    </row>
    <row r="61" spans="1:14" ht="15" customHeight="1" x14ac:dyDescent="0.25">
      <c r="A61" s="24">
        <v>42</v>
      </c>
      <c r="B61" s="25" t="s">
        <v>68</v>
      </c>
      <c r="C61" s="26">
        <v>0</v>
      </c>
      <c r="D61" s="26">
        <v>0</v>
      </c>
      <c r="E61" s="26">
        <v>21807</v>
      </c>
      <c r="F61" s="26">
        <v>7220</v>
      </c>
      <c r="G61" s="26">
        <v>0</v>
      </c>
      <c r="H61" s="26">
        <v>0</v>
      </c>
      <c r="I61" s="26">
        <f>C61+E61+G61</f>
        <v>21807</v>
      </c>
      <c r="J61" s="26">
        <f>D61+F61+H61</f>
        <v>7220</v>
      </c>
      <c r="K61" s="37">
        <f t="shared" si="13"/>
        <v>0.33108634842023205</v>
      </c>
      <c r="L61" s="37" t="e">
        <f t="shared" si="14"/>
        <v>#DIV/0!</v>
      </c>
      <c r="M61" s="27"/>
      <c r="N61" s="27"/>
    </row>
    <row r="62" spans="1:14" ht="15" customHeight="1" x14ac:dyDescent="0.25">
      <c r="A62" s="24">
        <v>43</v>
      </c>
      <c r="B62" s="25" t="s">
        <v>69</v>
      </c>
      <c r="C62" s="26">
        <v>248</v>
      </c>
      <c r="D62" s="26">
        <v>1961</v>
      </c>
      <c r="E62" s="26">
        <v>0</v>
      </c>
      <c r="F62" s="26">
        <v>0</v>
      </c>
      <c r="G62" s="26">
        <v>0</v>
      </c>
      <c r="H62" s="26">
        <v>0</v>
      </c>
      <c r="I62" s="26">
        <f>C62+E62+G62</f>
        <v>248</v>
      </c>
      <c r="J62" s="26">
        <f>D62+F62+H62</f>
        <v>1961</v>
      </c>
      <c r="K62" s="37" t="e">
        <f t="shared" si="13"/>
        <v>#DIV/0!</v>
      </c>
      <c r="L62" s="37" t="e">
        <f t="shared" si="14"/>
        <v>#DIV/0!</v>
      </c>
      <c r="M62" s="27"/>
      <c r="N62" s="27"/>
    </row>
    <row r="63" spans="1:14" ht="15" customHeight="1" x14ac:dyDescent="0.25">
      <c r="A63" s="24">
        <v>44</v>
      </c>
      <c r="B63" s="25" t="s">
        <v>70</v>
      </c>
      <c r="C63" s="26">
        <v>0</v>
      </c>
      <c r="D63" s="26">
        <v>0</v>
      </c>
      <c r="E63" s="26">
        <v>22154</v>
      </c>
      <c r="F63" s="26">
        <v>6492</v>
      </c>
      <c r="G63" s="26">
        <v>0</v>
      </c>
      <c r="H63" s="26">
        <v>0</v>
      </c>
      <c r="I63" s="26">
        <f>C63+E63+G63</f>
        <v>22154</v>
      </c>
      <c r="J63" s="26">
        <f>D63+F63+H63</f>
        <v>6492</v>
      </c>
      <c r="K63" s="37">
        <f t="shared" si="13"/>
        <v>0.29303963166922453</v>
      </c>
      <c r="L63" s="37" t="e">
        <f t="shared" si="14"/>
        <v>#DIV/0!</v>
      </c>
      <c r="M63" s="27"/>
      <c r="N63" s="27"/>
    </row>
    <row r="64" spans="1:14" ht="15" customHeight="1" x14ac:dyDescent="0.25">
      <c r="A64" s="24">
        <v>45</v>
      </c>
      <c r="B64" s="39" t="s">
        <v>71</v>
      </c>
      <c r="C64" s="26">
        <v>0</v>
      </c>
      <c r="D64" s="26">
        <v>0</v>
      </c>
      <c r="E64" s="26">
        <v>21629</v>
      </c>
      <c r="F64" s="26">
        <v>7480</v>
      </c>
      <c r="G64" s="26">
        <v>0</v>
      </c>
      <c r="H64" s="26">
        <v>0</v>
      </c>
      <c r="I64" s="26">
        <f>C64+E64+G64</f>
        <v>21629</v>
      </c>
      <c r="J64" s="26">
        <f>D64+F64+H64</f>
        <v>7480</v>
      </c>
      <c r="K64" s="37">
        <f t="shared" si="13"/>
        <v>0.34583198483517502</v>
      </c>
      <c r="L64" s="37" t="e">
        <f t="shared" si="14"/>
        <v>#DIV/0!</v>
      </c>
      <c r="M64" s="27"/>
      <c r="N64" s="27"/>
    </row>
    <row r="65" spans="1:14" ht="15" customHeight="1" x14ac:dyDescent="0.25">
      <c r="A65" s="24">
        <v>46</v>
      </c>
      <c r="B65" s="39" t="s">
        <v>72</v>
      </c>
      <c r="C65" s="26">
        <v>0</v>
      </c>
      <c r="D65" s="26">
        <v>0</v>
      </c>
      <c r="E65" s="26">
        <v>67671</v>
      </c>
      <c r="F65" s="26">
        <v>25050</v>
      </c>
      <c r="G65" s="26">
        <v>0</v>
      </c>
      <c r="H65" s="26">
        <v>0</v>
      </c>
      <c r="I65" s="26">
        <f>C65+E65+G65</f>
        <v>67671</v>
      </c>
      <c r="J65" s="26">
        <f>D65+F65+H65</f>
        <v>25050</v>
      </c>
      <c r="K65" s="23">
        <f t="shared" si="13"/>
        <v>0.37017333865318969</v>
      </c>
      <c r="L65" s="23" t="e">
        <f t="shared" si="14"/>
        <v>#DIV/0!</v>
      </c>
      <c r="M65" s="27"/>
      <c r="N65" s="27"/>
    </row>
    <row r="66" spans="1:14" s="22" customFormat="1" ht="15" customHeight="1" x14ac:dyDescent="0.25">
      <c r="A66" s="29" t="s">
        <v>73</v>
      </c>
      <c r="B66" s="30" t="s">
        <v>28</v>
      </c>
      <c r="C66" s="29">
        <f t="shared" ref="C66:D66" si="15">SUM(C57:C65)</f>
        <v>848</v>
      </c>
      <c r="D66" s="29">
        <f t="shared" si="15"/>
        <v>4609</v>
      </c>
      <c r="E66" s="29">
        <f>SUM(E57:E65)</f>
        <v>513162</v>
      </c>
      <c r="F66" s="31">
        <f>SUM(F57:F65)</f>
        <v>500466</v>
      </c>
      <c r="G66" s="31">
        <f t="shared" ref="G66:J66" si="16">SUM(G57:G65)</f>
        <v>0</v>
      </c>
      <c r="H66" s="31">
        <f t="shared" si="16"/>
        <v>0</v>
      </c>
      <c r="I66" s="31">
        <f t="shared" si="16"/>
        <v>514010</v>
      </c>
      <c r="J66" s="31">
        <f t="shared" si="16"/>
        <v>505075</v>
      </c>
      <c r="K66" s="23">
        <f t="shared" si="13"/>
        <v>0.97525927484887809</v>
      </c>
      <c r="L66" s="23" t="e">
        <f t="shared" si="14"/>
        <v>#DIV/0!</v>
      </c>
      <c r="M66" s="32"/>
      <c r="N66" s="32"/>
    </row>
    <row r="67" spans="1:14" s="22" customFormat="1" ht="15" customHeight="1" x14ac:dyDescent="0.25">
      <c r="A67" s="40" t="s">
        <v>74</v>
      </c>
      <c r="B67" s="40"/>
      <c r="C67" s="29">
        <f t="shared" ref="C67:J67" si="17">+C66+C55+C50+C47</f>
        <v>6765818</v>
      </c>
      <c r="D67" s="29">
        <f t="shared" si="17"/>
        <v>12072797</v>
      </c>
      <c r="E67" s="29">
        <f t="shared" si="17"/>
        <v>2759789</v>
      </c>
      <c r="F67" s="29">
        <f t="shared" si="17"/>
        <v>4239567</v>
      </c>
      <c r="G67" s="29">
        <f t="shared" si="17"/>
        <v>606422</v>
      </c>
      <c r="H67" s="29">
        <f t="shared" si="17"/>
        <v>846103</v>
      </c>
      <c r="I67" s="31">
        <f t="shared" si="17"/>
        <v>10132029</v>
      </c>
      <c r="J67" s="29">
        <f t="shared" si="17"/>
        <v>17158467</v>
      </c>
      <c r="K67" s="23">
        <f t="shared" ref="K67" si="18">F67/E67</f>
        <v>1.5361924407989163</v>
      </c>
      <c r="L67" s="23">
        <f t="shared" ref="L67" si="19">H67/G67</f>
        <v>1.3952379695987283</v>
      </c>
      <c r="M67" s="36"/>
      <c r="N67" s="36"/>
    </row>
    <row r="69" spans="1:14" x14ac:dyDescent="0.25">
      <c r="C69"/>
      <c r="D69" s="43"/>
      <c r="E69" s="4"/>
      <c r="F69" s="44"/>
      <c r="I69" s="4"/>
      <c r="J69" s="4"/>
      <c r="M69" s="4"/>
      <c r="N69" s="4"/>
    </row>
    <row r="70" spans="1:14" x14ac:dyDescent="0.25">
      <c r="C70" s="4"/>
      <c r="D70" s="44"/>
      <c r="E70" s="4"/>
      <c r="F70" s="44"/>
      <c r="M70" s="4"/>
      <c r="N70" s="4"/>
    </row>
    <row r="72" spans="1:14" x14ac:dyDescent="0.25">
      <c r="C72" s="4"/>
      <c r="D72" s="4"/>
      <c r="E72" s="4"/>
      <c r="F72" s="4"/>
      <c r="G72" s="4"/>
      <c r="H72" s="4"/>
      <c r="I72" s="4"/>
      <c r="J72" s="4"/>
      <c r="M72" s="4"/>
      <c r="N72" s="4"/>
    </row>
    <row r="74" spans="1:14" x14ac:dyDescent="0.25">
      <c r="C74"/>
      <c r="D74"/>
    </row>
    <row r="75" spans="1:14" x14ac:dyDescent="0.25">
      <c r="C75"/>
      <c r="D75"/>
    </row>
    <row r="76" spans="1:14" x14ac:dyDescent="0.25">
      <c r="K76"/>
      <c r="L76"/>
    </row>
    <row r="78" spans="1:14" customFormat="1" x14ac:dyDescent="0.25">
      <c r="B78" s="41"/>
      <c r="D78" s="43"/>
      <c r="F78" s="43"/>
      <c r="G78" s="43"/>
      <c r="H78" s="43"/>
      <c r="J78" s="43"/>
      <c r="K78" s="3"/>
      <c r="L78" s="3"/>
      <c r="M78" s="43"/>
      <c r="N78" s="43"/>
    </row>
    <row r="79" spans="1:14" x14ac:dyDescent="0.25">
      <c r="D79" s="3"/>
      <c r="F79" s="3"/>
    </row>
  </sheetData>
  <mergeCells count="21">
    <mergeCell ref="A9:L9"/>
    <mergeCell ref="A23:L23"/>
    <mergeCell ref="A48:L48"/>
    <mergeCell ref="A51:L51"/>
    <mergeCell ref="A56:L56"/>
    <mergeCell ref="A67:B67"/>
    <mergeCell ref="C7:D7"/>
    <mergeCell ref="E7:F7"/>
    <mergeCell ref="G7:H7"/>
    <mergeCell ref="K6:K7"/>
    <mergeCell ref="L6:L7"/>
    <mergeCell ref="A6:A8"/>
    <mergeCell ref="B6:B8"/>
    <mergeCell ref="C6:H6"/>
    <mergeCell ref="I6:J7"/>
    <mergeCell ref="A1:L1"/>
    <mergeCell ref="A2:L2"/>
    <mergeCell ref="A3:L3"/>
    <mergeCell ref="A4:L4"/>
    <mergeCell ref="G5:H5"/>
    <mergeCell ref="K5:L5"/>
  </mergeCells>
  <pageMargins left="0.70866141732283472" right="0.70866141732283472" top="0.6692913385826772" bottom="0.74803149606299213" header="0.31496062992125984" footer="0.31496062992125984"/>
  <pageSetup paperSize="9" scale="56" orientation="portrait" r:id="rId1"/>
  <headerFooter>
    <oddFooter>&amp;L163rd Meeting of SLBC Rajasthan</oddFooter>
  </headerFooter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 AGRI</vt:lpstr>
      <vt:lpstr>'OS AGRI'!Print_Area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2026-05-14T06:28:36Z</dcterms:created>
  <dcterms:modified xsi:type="dcterms:W3CDTF">2026-05-14T06:30:18Z</dcterms:modified>
</cp:coreProperties>
</file>